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.rebora\garrbox\lavoro\didattica StatMed\medicina4\Materiale IV anno\lezioni ed esercitaz\0. Statistica descrittiva\"/>
    </mc:Choice>
  </mc:AlternateContent>
  <bookViews>
    <workbookView xWindow="0" yWindow="0" windowWidth="23040" windowHeight="8832" activeTab="1"/>
  </bookViews>
  <sheets>
    <sheet name="Foglio1" sheetId="1" r:id="rId1"/>
    <sheet name="media e var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H6" i="2"/>
  <c r="C18" i="2"/>
  <c r="G11" i="2"/>
  <c r="G6" i="2"/>
  <c r="G10" i="2"/>
  <c r="F10" i="2"/>
  <c r="C10" i="2"/>
  <c r="G9" i="2"/>
  <c r="F9" i="2"/>
  <c r="C9" i="2"/>
  <c r="G8" i="2"/>
  <c r="F8" i="2"/>
  <c r="C8" i="2"/>
  <c r="G7" i="2"/>
  <c r="F7" i="2"/>
  <c r="C7" i="2"/>
  <c r="F6" i="2"/>
  <c r="E6" i="2"/>
  <c r="C6" i="2"/>
  <c r="C11" i="2" l="1"/>
  <c r="E7" i="2"/>
  <c r="E8" i="2" s="1"/>
  <c r="E9" i="2"/>
  <c r="E10" i="2" s="1"/>
  <c r="H10" i="2" l="1"/>
  <c r="I10" i="2" s="1"/>
  <c r="H8" i="2"/>
  <c r="I8" i="2" s="1"/>
  <c r="H9" i="2"/>
  <c r="I9" i="2" s="1"/>
  <c r="H7" i="2"/>
  <c r="I7" i="2" s="1"/>
  <c r="I11" i="2" l="1"/>
  <c r="C19" i="2" s="1"/>
  <c r="C20" i="2" s="1"/>
  <c r="D38" i="1" l="1"/>
  <c r="F40" i="1" s="1"/>
  <c r="D39" i="1"/>
  <c r="D40" i="1"/>
  <c r="H40" i="1" s="1"/>
  <c r="H41" i="1" s="1"/>
  <c r="D37" i="1"/>
  <c r="F37" i="1" s="1"/>
  <c r="F38" i="1"/>
  <c r="F39" i="1"/>
  <c r="C41" i="1"/>
  <c r="H39" i="1"/>
  <c r="H38" i="1"/>
  <c r="G37" i="1"/>
  <c r="E37" i="1"/>
  <c r="E38" i="1" s="1"/>
  <c r="H7" i="1"/>
  <c r="H8" i="1"/>
  <c r="H9" i="1"/>
  <c r="H10" i="1"/>
  <c r="H6" i="1"/>
  <c r="F8" i="1"/>
  <c r="F7" i="1"/>
  <c r="F9" i="1"/>
  <c r="F10" i="1"/>
  <c r="F6" i="1"/>
  <c r="E7" i="1"/>
  <c r="E8" i="1" s="1"/>
  <c r="E9" i="1" s="1"/>
  <c r="E10" i="1" s="1"/>
  <c r="E6" i="1"/>
  <c r="C10" i="1"/>
  <c r="C9" i="1"/>
  <c r="C8" i="1"/>
  <c r="C7" i="1"/>
  <c r="G6" i="1"/>
  <c r="C6" i="1"/>
  <c r="H37" i="1" l="1"/>
  <c r="E39" i="1"/>
  <c r="E40" i="1" s="1"/>
  <c r="C11" i="1"/>
</calcChain>
</file>

<file path=xl/sharedStrings.xml><?xml version="1.0" encoding="utf-8"?>
<sst xmlns="http://schemas.openxmlformats.org/spreadsheetml/2006/main" count="65" uniqueCount="33">
  <si>
    <t>Glicemia (mg/dl) in 500 soggetti anziani</t>
  </si>
  <si>
    <t>Raggruppamento in 5 classi di uguale ampiezza</t>
  </si>
  <si>
    <t>a)</t>
  </si>
  <si>
    <t>classi</t>
  </si>
  <si>
    <t>p(x)</t>
  </si>
  <si>
    <t>f(x)</t>
  </si>
  <si>
    <t>P(x)</t>
  </si>
  <si>
    <t>val.sup.int</t>
  </si>
  <si>
    <t>65-75</t>
  </si>
  <si>
    <t>75-85</t>
  </si>
  <si>
    <t>85-95</t>
  </si>
  <si>
    <t>95-105</t>
  </si>
  <si>
    <t>105-115</t>
  </si>
  <si>
    <t xml:space="preserve">valore centrale </t>
  </si>
  <si>
    <t>F(x)</t>
  </si>
  <si>
    <t>a) Rappresentare graficamente il fenomeno mediante un istogramma</t>
  </si>
  <si>
    <t>b) Accorpare le ultime due classi e costruire il relativo istogramma</t>
  </si>
  <si>
    <t>d(x)</t>
  </si>
  <si>
    <t>b)</t>
  </si>
  <si>
    <t>c) Rappresentare i dati in un Ogiva di Galton e endividuare il valore di glicemia superato solo dal 5% di questi anziani selezionati</t>
  </si>
  <si>
    <t>95-115</t>
  </si>
  <si>
    <t>val.c.*f(x)</t>
  </si>
  <si>
    <t>(val.c-media)^2</t>
  </si>
  <si>
    <t>f(x)(val.c-media)^2</t>
  </si>
  <si>
    <t>a) Calcolare la media e la varianza</t>
  </si>
  <si>
    <t>b) Identificare la classe modale</t>
  </si>
  <si>
    <t>c) Utilizzando l'Ogiva di Galton individuare la mediana</t>
  </si>
  <si>
    <t>media=</t>
  </si>
  <si>
    <t>mg/dl</t>
  </si>
  <si>
    <t>varianza=</t>
  </si>
  <si>
    <t>dev.st=</t>
  </si>
  <si>
    <t xml:space="preserve">c) </t>
  </si>
  <si>
    <r>
      <t>(mg/dl)</t>
    </r>
    <r>
      <rPr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</si>
</sst>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rgb="FF000000"/>
      <name val="Comic Sans MS"/>
      <family val="4"/>
    </font>
    <font>
      <sz val="11"/>
      <color rgb="FF000000"/>
      <name val="Comic Sans MS"/>
      <family val="4"/>
    </font>
    <font>
      <sz val="16"/>
      <name val="Arial"/>
      <family val="2"/>
    </font>
    <font>
      <sz val="12"/>
      <color indexed="1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readingOrder="1"/>
    </xf>
    <xf numFmtId="0" fontId="5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center" readingOrder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Ogiva di Galton</a:t>
            </a:r>
          </a:p>
        </c:rich>
      </c:tx>
      <c:layout>
        <c:manualLayout>
          <c:xMode val="edge"/>
          <c:yMode val="edge"/>
          <c:x val="0.39142904924723509"/>
          <c:y val="4.0247723650639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57157331211865"/>
          <c:y val="0.27863808681212071"/>
          <c:w val="0.83142958635726572"/>
          <c:h val="0.54179627991245694"/>
        </c:manualLayout>
      </c:layout>
      <c:scatterChart>
        <c:scatterStyle val="lineMarker"/>
        <c:varyColors val="0"/>
        <c:ser>
          <c:idx val="0"/>
          <c:order val="0"/>
          <c:tx>
            <c:v>Ogiva di galton</c:v>
          </c:tx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Foglio1!$G$5:$G$10</c:f>
              <c:numCache>
                <c:formatCode>General</c:formatCode>
                <c:ptCount val="6"/>
                <c:pt idx="0">
                  <c:v>65</c:v>
                </c:pt>
                <c:pt idx="1">
                  <c:v>75</c:v>
                </c:pt>
                <c:pt idx="2">
                  <c:v>85</c:v>
                </c:pt>
                <c:pt idx="3">
                  <c:v>95</c:v>
                </c:pt>
                <c:pt idx="4">
                  <c:v>105</c:v>
                </c:pt>
                <c:pt idx="5">
                  <c:v>115</c:v>
                </c:pt>
              </c:numCache>
            </c:numRef>
          </c:xVal>
          <c:yVal>
            <c:numRef>
              <c:f>Foglio1!$F$5:$F$10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0.15</c:v>
                </c:pt>
                <c:pt idx="2">
                  <c:v>0.35</c:v>
                </c:pt>
                <c:pt idx="3">
                  <c:v>0.64999999999999991</c:v>
                </c:pt>
                <c:pt idx="4">
                  <c:v>0.89999999999999991</c:v>
                </c:pt>
                <c:pt idx="5">
                  <c:v>0.99999999999999989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A7-43C2-9AD9-0C0A2FFF2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0070176"/>
        <c:axId val="1620064192"/>
      </c:scatterChart>
      <c:valAx>
        <c:axId val="1620070176"/>
        <c:scaling>
          <c:orientation val="minMax"/>
          <c:max val="115"/>
          <c:min val="6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Glicemia (mg/dl)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0064192"/>
        <c:crosses val="autoZero"/>
        <c:crossBetween val="midCat"/>
        <c:majorUnit val="10"/>
      </c:valAx>
      <c:valAx>
        <c:axId val="16200641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P(x)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0070176"/>
        <c:crosses val="autoZero"/>
        <c:crossBetween val="midCat"/>
        <c:majorUnit val="0.1"/>
        <c:min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Foglio1!$A$1</c:f>
              <c:strCache>
                <c:ptCount val="1"/>
                <c:pt idx="0">
                  <c:v>Glicemia (mg/dl) in 500 soggetti anziani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Foglio1!$B$6:$B$10</c:f>
              <c:strCache>
                <c:ptCount val="5"/>
                <c:pt idx="0">
                  <c:v>65-75</c:v>
                </c:pt>
                <c:pt idx="1">
                  <c:v>75-85</c:v>
                </c:pt>
                <c:pt idx="2">
                  <c:v>85-95</c:v>
                </c:pt>
                <c:pt idx="3">
                  <c:v>95-105</c:v>
                </c:pt>
                <c:pt idx="4">
                  <c:v>105-115</c:v>
                </c:pt>
              </c:strCache>
            </c:strRef>
          </c:cat>
          <c:val>
            <c:numRef>
              <c:f>Foglio1!$H$6:$H$10</c:f>
              <c:numCache>
                <c:formatCode>General</c:formatCode>
                <c:ptCount val="5"/>
                <c:pt idx="0">
                  <c:v>1.4999999999999999E-2</c:v>
                </c:pt>
                <c:pt idx="1">
                  <c:v>0.02</c:v>
                </c:pt>
                <c:pt idx="2">
                  <c:v>0.03</c:v>
                </c:pt>
                <c:pt idx="3">
                  <c:v>2.5000000000000001E-2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E-44EA-BADC-BC3382B5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620073440"/>
        <c:axId val="1620069088"/>
      </c:barChart>
      <c:catAx>
        <c:axId val="1620073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Glicemia (mg/dl) 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0069088"/>
        <c:crosses val="autoZero"/>
        <c:auto val="1"/>
        <c:lblAlgn val="ctr"/>
        <c:lblOffset val="100"/>
        <c:noMultiLvlLbl val="0"/>
      </c:catAx>
      <c:valAx>
        <c:axId val="162006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densità di frequenza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007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Foglio1!$A$1</c:f>
              <c:strCache>
                <c:ptCount val="1"/>
                <c:pt idx="0">
                  <c:v>Glicemia (mg/dl) in 500 soggetti anziani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Foglio1!$B$37:$B$41</c:f>
              <c:strCache>
                <c:ptCount val="5"/>
                <c:pt idx="0">
                  <c:v>65-75</c:v>
                </c:pt>
                <c:pt idx="1">
                  <c:v>75-85</c:v>
                </c:pt>
                <c:pt idx="2">
                  <c:v>85-95</c:v>
                </c:pt>
                <c:pt idx="3">
                  <c:v>95-115</c:v>
                </c:pt>
                <c:pt idx="4">
                  <c:v>95-115</c:v>
                </c:pt>
              </c:strCache>
            </c:strRef>
          </c:cat>
          <c:val>
            <c:numRef>
              <c:f>Foglio1!$H$37:$H$41</c:f>
              <c:numCache>
                <c:formatCode>General</c:formatCode>
                <c:ptCount val="5"/>
                <c:pt idx="0">
                  <c:v>1.4999999999999999E-2</c:v>
                </c:pt>
                <c:pt idx="1">
                  <c:v>0.02</c:v>
                </c:pt>
                <c:pt idx="2">
                  <c:v>0.03</c:v>
                </c:pt>
                <c:pt idx="3">
                  <c:v>1.7499999999999998E-2</c:v>
                </c:pt>
                <c:pt idx="4">
                  <c:v>1.7499999999999998E-2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F-457B-B4EE-8DBF2F85E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620066912"/>
        <c:axId val="1620063648"/>
      </c:barChart>
      <c:catAx>
        <c:axId val="1620066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Glicemia (mg/dl) 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0063648"/>
        <c:crosses val="autoZero"/>
        <c:auto val="1"/>
        <c:lblAlgn val="ctr"/>
        <c:lblOffset val="100"/>
        <c:noMultiLvlLbl val="0"/>
      </c:catAx>
      <c:valAx>
        <c:axId val="162006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densità di frequenza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00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Ogiva di Galton</a:t>
            </a:r>
          </a:p>
        </c:rich>
      </c:tx>
      <c:layout>
        <c:manualLayout>
          <c:xMode val="edge"/>
          <c:yMode val="edge"/>
          <c:x val="0.39142904924723509"/>
          <c:y val="4.0247723650639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57157331211865"/>
          <c:y val="0.27863808681212071"/>
          <c:w val="0.83142958635726572"/>
          <c:h val="0.54179627991245694"/>
        </c:manualLayout>
      </c:layout>
      <c:scatterChart>
        <c:scatterStyle val="lineMarker"/>
        <c:varyColors val="0"/>
        <c:ser>
          <c:idx val="0"/>
          <c:order val="0"/>
          <c:tx>
            <c:v>Ogiva di galton</c:v>
          </c:tx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[1]Foglio1!$G$5:$G$10</c:f>
              <c:numCache>
                <c:formatCode>General</c:formatCode>
                <c:ptCount val="6"/>
                <c:pt idx="0">
                  <c:v>65</c:v>
                </c:pt>
                <c:pt idx="1">
                  <c:v>75</c:v>
                </c:pt>
                <c:pt idx="2">
                  <c:v>85</c:v>
                </c:pt>
                <c:pt idx="3">
                  <c:v>95</c:v>
                </c:pt>
                <c:pt idx="4">
                  <c:v>105</c:v>
                </c:pt>
                <c:pt idx="5">
                  <c:v>115</c:v>
                </c:pt>
              </c:numCache>
            </c:numRef>
          </c:xVal>
          <c:yVal>
            <c:numRef>
              <c:f>[1]Foglio1!$F$5:$F$10</c:f>
              <c:numCache>
                <c:formatCode>General</c:formatCode>
                <c:ptCount val="6"/>
                <c:pt idx="0">
                  <c:v>0</c:v>
                </c:pt>
                <c:pt idx="1">
                  <c:v>0.15</c:v>
                </c:pt>
                <c:pt idx="2">
                  <c:v>0.35</c:v>
                </c:pt>
                <c:pt idx="3">
                  <c:v>0.64999999999999991</c:v>
                </c:pt>
                <c:pt idx="4">
                  <c:v>0.89999999999999991</c:v>
                </c:pt>
                <c:pt idx="5">
                  <c:v>0.99999999999999989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F0-4A63-8117-279FDD84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0068544"/>
        <c:axId val="1620076704"/>
      </c:scatterChart>
      <c:valAx>
        <c:axId val="1620068544"/>
        <c:scaling>
          <c:orientation val="minMax"/>
          <c:max val="115"/>
          <c:min val="6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Glicemia (mg/dl)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0076704"/>
        <c:crosses val="autoZero"/>
        <c:crossBetween val="midCat"/>
        <c:majorUnit val="10"/>
      </c:valAx>
      <c:valAx>
        <c:axId val="16200767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P(x)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0068544"/>
        <c:crosses val="autoZero"/>
        <c:crossBetween val="midCat"/>
        <c:majorUnit val="0.1"/>
        <c:min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480060</xdr:colOff>
      <xdr:row>50</xdr:row>
      <xdr:rowOff>160020</xdr:rowOff>
    </xdr:from>
    <xdr:to>
      <xdr:col>8</xdr:col>
      <xdr:colOff>495300</xdr:colOff>
      <xdr:row>64</xdr:row>
      <xdr:rowOff>60960</xdr:rowOff>
    </xdr:to>
    <xdr:graphicFrame macro="">
      <xdr:nvGraphicFramePr>
        <xdr:cNvPr id="2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53340</xdr:colOff>
      <xdr:row>16</xdr:row>
      <xdr:rowOff>175260</xdr:rowOff>
    </xdr:from>
    <xdr:to>
      <xdr:col>7</xdr:col>
      <xdr:colOff>632460</xdr:colOff>
      <xdr:row>31</xdr:row>
      <xdr:rowOff>175260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76200</xdr:colOff>
      <xdr:row>31</xdr:row>
      <xdr:rowOff>243840</xdr:rowOff>
    </xdr:from>
    <xdr:to>
      <xdr:col>15</xdr:col>
      <xdr:colOff>381000</xdr:colOff>
      <xdr:row>46</xdr:row>
      <xdr:rowOff>53340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0.11926</cdr:x>
      <cdr:y>0.29883</cdr:y>
    </cdr:from>
    <cdr:to>
      <cdr:x>0.87413</cdr:x>
      <cdr:y>0.29883</cdr:y>
    </cdr:to>
    <cdr:sp macro="" textlink="">
      <cdr:nvSpPr>
        <cdr:cNvPr id="4198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34496" y="735247"/>
          <a:ext cx="403221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0.87413</cdr:x>
      <cdr:y>0.3096</cdr:y>
    </cdr:from>
    <cdr:to>
      <cdr:x>0.87413</cdr:x>
      <cdr:y>0.81024</cdr:y>
    </cdr:to>
    <cdr:sp macro="" textlink="">
      <cdr:nvSpPr>
        <cdr:cNvPr id="4198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66708" y="761822"/>
          <a:ext cx="0" cy="12360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0.00999</cdr:x>
      <cdr:y>0.26343</cdr:y>
    </cdr:from>
    <cdr:to>
      <cdr:x>0.08128</cdr:x>
      <cdr:y>0.33926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47846"/>
          <a:ext cx="380842" cy="187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0.95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472440</xdr:colOff>
      <xdr:row>24</xdr:row>
      <xdr:rowOff>91440</xdr:rowOff>
    </xdr:from>
    <xdr:to>
      <xdr:col>12</xdr:col>
      <xdr:colOff>497840</xdr:colOff>
      <xdr:row>37</xdr:row>
      <xdr:rowOff>107950</xdr:rowOff>
    </xdr:to>
    <xdr:graphicFrame macro="">
      <xdr:nvGraphicFramePr>
        <xdr:cNvPr id="2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0.11583</cdr:x>
      <cdr:y>0.54473</cdr:y>
    </cdr:from>
    <cdr:to>
      <cdr:x>0.53522</cdr:x>
      <cdr:y>0.55072</cdr:y>
    </cdr:to>
    <cdr:sp macro="" textlink="">
      <cdr:nvSpPr>
        <cdr:cNvPr id="4198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3134" y="1350412"/>
          <a:ext cx="2328666" cy="148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0.52836</cdr:x>
      <cdr:y>0.55328</cdr:y>
    </cdr:from>
    <cdr:to>
      <cdr:x>0.52875</cdr:x>
      <cdr:y>0.8335</cdr:y>
    </cdr:to>
    <cdr:sp macro="" textlink="">
      <cdr:nvSpPr>
        <cdr:cNvPr id="4198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33700" y="1371600"/>
          <a:ext cx="2154" cy="6946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rebora/garrbox/lavoro/didattica%20StatMed/Infermieristica/1617/eserciz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5">
          <cell r="F5">
            <v>0</v>
          </cell>
          <cell r="G5">
            <v>65</v>
          </cell>
        </row>
        <row r="6">
          <cell r="F6">
            <v>0.15</v>
          </cell>
          <cell r="G6">
            <v>75</v>
          </cell>
        </row>
        <row r="7">
          <cell r="F7">
            <v>0.35</v>
          </cell>
          <cell r="G7">
            <v>85</v>
          </cell>
        </row>
        <row r="8">
          <cell r="F8">
            <v>0.64999999999999991</v>
          </cell>
          <cell r="G8">
            <v>95</v>
          </cell>
        </row>
        <row r="9">
          <cell r="F9">
            <v>0.89999999999999991</v>
          </cell>
          <cell r="G9">
            <v>105</v>
          </cell>
        </row>
        <row r="10">
          <cell r="F10">
            <v>0.99999999999999989</v>
          </cell>
          <cell r="G10">
            <v>115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3" workbookViewId="0">
      <selection activeCell="C48" sqref="C48"/>
    </sheetView>
  </sheetViews>
  <sheetFormatPr defaultRowHeight="14.4" x14ac:dyDescent="0.3"/>
  <cols>
    <col min="1" max="1" width="12.109375" customWidth="1"/>
    <col min="6" max="6" width="12.109375" customWidth="1"/>
    <col min="7" max="7" width="10.5546875" customWidth="1"/>
    <col min="8" max="8" width="9.5546875" customWidth="1"/>
  </cols>
  <sheetData>
    <row r="1" spans="1:8" ht="15.6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8" ht="15.6" x14ac:dyDescent="0.3">
      <c r="A2" s="13" t="s">
        <v>1</v>
      </c>
      <c r="B2" s="13"/>
      <c r="C2" s="13"/>
      <c r="D2" s="13"/>
      <c r="E2" s="13"/>
      <c r="F2" s="13"/>
      <c r="G2" s="2"/>
      <c r="H2" s="2"/>
    </row>
    <row r="4" spans="1:8" ht="16.350000000000001" customHeight="1" x14ac:dyDescent="0.3">
      <c r="A4" s="3" t="s">
        <v>13</v>
      </c>
      <c r="B4" s="4" t="s">
        <v>3</v>
      </c>
      <c r="C4" s="4" t="s">
        <v>5</v>
      </c>
      <c r="D4" s="3" t="s">
        <v>4</v>
      </c>
      <c r="E4" s="10" t="s">
        <v>14</v>
      </c>
      <c r="F4" s="5" t="s">
        <v>6</v>
      </c>
      <c r="G4" s="5" t="s">
        <v>7</v>
      </c>
      <c r="H4" s="12" t="s">
        <v>17</v>
      </c>
    </row>
    <row r="5" spans="1:8" ht="15.6" x14ac:dyDescent="0.3">
      <c r="A5" s="3"/>
      <c r="B5" s="4"/>
      <c r="C5" s="4"/>
      <c r="D5" s="3"/>
      <c r="E5" s="10"/>
      <c r="F5" s="5">
        <v>0</v>
      </c>
      <c r="G5" s="5">
        <v>65</v>
      </c>
    </row>
    <row r="6" spans="1:8" ht="15.6" x14ac:dyDescent="0.3">
      <c r="A6" s="3">
        <v>70</v>
      </c>
      <c r="B6" s="4" t="s">
        <v>8</v>
      </c>
      <c r="C6" s="4">
        <f>D6*500</f>
        <v>75</v>
      </c>
      <c r="D6" s="6">
        <v>0.15</v>
      </c>
      <c r="E6" s="10">
        <f>C6</f>
        <v>75</v>
      </c>
      <c r="F6" s="7">
        <f>SUM($D$6:D6)</f>
        <v>0.15</v>
      </c>
      <c r="G6" s="5">
        <f>75</f>
        <v>75</v>
      </c>
      <c r="H6">
        <f>D6/10</f>
        <v>1.4999999999999999E-2</v>
      </c>
    </row>
    <row r="7" spans="1:8" ht="15.6" x14ac:dyDescent="0.3">
      <c r="A7" s="3">
        <v>80</v>
      </c>
      <c r="B7" s="4" t="s">
        <v>9</v>
      </c>
      <c r="C7" s="4">
        <f>D7*500</f>
        <v>100</v>
      </c>
      <c r="D7" s="6">
        <v>0.2</v>
      </c>
      <c r="E7" s="10">
        <f>C7+E6</f>
        <v>175</v>
      </c>
      <c r="F7" s="7">
        <f>SUM($D$6:D7)</f>
        <v>0.35</v>
      </c>
      <c r="G7" s="5">
        <v>85</v>
      </c>
      <c r="H7">
        <f t="shared" ref="H7:H10" si="0">D7/10</f>
        <v>0.02</v>
      </c>
    </row>
    <row r="8" spans="1:8" ht="15.6" x14ac:dyDescent="0.3">
      <c r="A8" s="3">
        <v>90</v>
      </c>
      <c r="B8" s="4" t="s">
        <v>10</v>
      </c>
      <c r="C8" s="4">
        <f>D8*500</f>
        <v>150</v>
      </c>
      <c r="D8" s="6">
        <v>0.3</v>
      </c>
      <c r="E8" s="10">
        <f t="shared" ref="E8:E10" si="1">C8+E7</f>
        <v>325</v>
      </c>
      <c r="F8" s="7">
        <f>SUM($D$6:D8)</f>
        <v>0.64999999999999991</v>
      </c>
      <c r="G8" s="5">
        <v>95</v>
      </c>
      <c r="H8">
        <f t="shared" si="0"/>
        <v>0.03</v>
      </c>
    </row>
    <row r="9" spans="1:8" ht="15.6" x14ac:dyDescent="0.3">
      <c r="A9" s="3">
        <v>100</v>
      </c>
      <c r="B9" s="4" t="s">
        <v>11</v>
      </c>
      <c r="C9" s="4">
        <f>D9*500</f>
        <v>125</v>
      </c>
      <c r="D9" s="6">
        <v>0.25</v>
      </c>
      <c r="E9" s="10">
        <f t="shared" si="1"/>
        <v>450</v>
      </c>
      <c r="F9" s="7">
        <f>SUM($D$6:D9)</f>
        <v>0.89999999999999991</v>
      </c>
      <c r="G9" s="5">
        <v>105</v>
      </c>
      <c r="H9">
        <f t="shared" si="0"/>
        <v>2.5000000000000001E-2</v>
      </c>
    </row>
    <row r="10" spans="1:8" ht="15.6" x14ac:dyDescent="0.3">
      <c r="A10" s="3">
        <v>110</v>
      </c>
      <c r="B10" s="4" t="s">
        <v>12</v>
      </c>
      <c r="C10" s="4">
        <f>D10*500</f>
        <v>50</v>
      </c>
      <c r="D10" s="6">
        <v>0.1</v>
      </c>
      <c r="E10" s="10">
        <f t="shared" si="1"/>
        <v>500</v>
      </c>
      <c r="F10" s="7">
        <f>SUM($D$6:D10)</f>
        <v>0.99999999999999989</v>
      </c>
      <c r="G10" s="5">
        <v>115</v>
      </c>
      <c r="H10">
        <f t="shared" si="0"/>
        <v>0.01</v>
      </c>
    </row>
    <row r="11" spans="1:8" ht="15.6" x14ac:dyDescent="0.3">
      <c r="A11" s="8"/>
      <c r="B11" s="8"/>
      <c r="C11" s="4">
        <f>SUM(C6:C10)</f>
        <v>500</v>
      </c>
      <c r="D11" s="10"/>
      <c r="E11" s="10"/>
      <c r="F11" s="5"/>
      <c r="G11" s="5"/>
      <c r="H11" s="9"/>
    </row>
    <row r="13" spans="1:8" ht="19.8" x14ac:dyDescent="0.3">
      <c r="A13" s="11" t="s">
        <v>15</v>
      </c>
    </row>
    <row r="14" spans="1:8" ht="19.8" x14ac:dyDescent="0.3">
      <c r="A14" s="11" t="s">
        <v>16</v>
      </c>
    </row>
    <row r="15" spans="1:8" ht="19.8" x14ac:dyDescent="0.3">
      <c r="A15" s="11" t="s">
        <v>19</v>
      </c>
    </row>
    <row r="17" spans="1:1" ht="19.8" x14ac:dyDescent="0.3">
      <c r="A17" s="11" t="s">
        <v>2</v>
      </c>
    </row>
    <row r="32" spans="1:1" ht="20.399999999999999" x14ac:dyDescent="0.35">
      <c r="A32" s="1"/>
    </row>
    <row r="33" spans="1:8" ht="20.399999999999999" x14ac:dyDescent="0.35">
      <c r="A33" s="1" t="s">
        <v>18</v>
      </c>
    </row>
    <row r="35" spans="1:8" ht="15.6" x14ac:dyDescent="0.3">
      <c r="A35" s="3" t="s">
        <v>13</v>
      </c>
      <c r="B35" s="4" t="s">
        <v>3</v>
      </c>
      <c r="C35" s="4" t="s">
        <v>5</v>
      </c>
      <c r="D35" s="3" t="s">
        <v>4</v>
      </c>
      <c r="E35" s="10" t="s">
        <v>14</v>
      </c>
      <c r="F35" s="5" t="s">
        <v>6</v>
      </c>
      <c r="G35" s="5" t="s">
        <v>7</v>
      </c>
      <c r="H35" s="12" t="s">
        <v>17</v>
      </c>
    </row>
    <row r="36" spans="1:8" ht="15.6" x14ac:dyDescent="0.3">
      <c r="A36" s="3"/>
      <c r="B36" s="4"/>
      <c r="C36" s="4"/>
      <c r="D36" s="3"/>
      <c r="E36" s="10"/>
      <c r="F36" s="5">
        <v>0</v>
      </c>
      <c r="G36" s="5">
        <v>65</v>
      </c>
    </row>
    <row r="37" spans="1:8" ht="15.6" x14ac:dyDescent="0.3">
      <c r="A37" s="3">
        <v>70</v>
      </c>
      <c r="B37" s="4" t="s">
        <v>8</v>
      </c>
      <c r="C37" s="4">
        <v>75</v>
      </c>
      <c r="D37" s="6">
        <f>C37/$C$41</f>
        <v>0.15</v>
      </c>
      <c r="E37" s="10">
        <f>C37</f>
        <v>75</v>
      </c>
      <c r="F37" s="7">
        <f>SUM($D$37:D37)</f>
        <v>0.15</v>
      </c>
      <c r="G37" s="5">
        <f>75</f>
        <v>75</v>
      </c>
      <c r="H37">
        <f>D37/10</f>
        <v>1.4999999999999999E-2</v>
      </c>
    </row>
    <row r="38" spans="1:8" ht="15.6" x14ac:dyDescent="0.3">
      <c r="A38" s="3">
        <v>80</v>
      </c>
      <c r="B38" s="4" t="s">
        <v>9</v>
      </c>
      <c r="C38" s="4">
        <v>100</v>
      </c>
      <c r="D38" s="6">
        <f t="shared" ref="D38:D40" si="2">C38/$C$41</f>
        <v>0.2</v>
      </c>
      <c r="E38" s="10">
        <f>C38+E37</f>
        <v>175</v>
      </c>
      <c r="F38" s="7">
        <f>SUM($D$37:D38)</f>
        <v>0.35</v>
      </c>
      <c r="G38" s="5">
        <v>85</v>
      </c>
      <c r="H38">
        <f t="shared" ref="H38:H39" si="3">D38/10</f>
        <v>0.02</v>
      </c>
    </row>
    <row r="39" spans="1:8" ht="15.6" x14ac:dyDescent="0.3">
      <c r="A39" s="3">
        <v>90</v>
      </c>
      <c r="B39" s="4" t="s">
        <v>10</v>
      </c>
      <c r="C39" s="4">
        <v>150</v>
      </c>
      <c r="D39" s="6">
        <f t="shared" si="2"/>
        <v>0.3</v>
      </c>
      <c r="E39" s="10">
        <f t="shared" ref="E39:E40" si="4">C39+E38</f>
        <v>325</v>
      </c>
      <c r="F39" s="7">
        <f>SUM($D$37:D39)</f>
        <v>0.64999999999999991</v>
      </c>
      <c r="G39" s="5">
        <v>95</v>
      </c>
      <c r="H39">
        <f t="shared" si="3"/>
        <v>0.03</v>
      </c>
    </row>
    <row r="40" spans="1:8" ht="15.6" x14ac:dyDescent="0.3">
      <c r="A40" s="3">
        <v>105</v>
      </c>
      <c r="B40" s="4" t="s">
        <v>20</v>
      </c>
      <c r="C40" s="4">
        <v>175</v>
      </c>
      <c r="D40" s="6">
        <f t="shared" si="2"/>
        <v>0.35</v>
      </c>
      <c r="E40" s="10">
        <f t="shared" si="4"/>
        <v>500</v>
      </c>
      <c r="F40" s="7">
        <f>SUM($D$37:D40)</f>
        <v>0.99999999999999989</v>
      </c>
      <c r="G40" s="5">
        <v>115</v>
      </c>
      <c r="H40">
        <f>D40/20</f>
        <v>1.7499999999999998E-2</v>
      </c>
    </row>
    <row r="41" spans="1:8" ht="15.6" x14ac:dyDescent="0.3">
      <c r="A41" s="3"/>
      <c r="B41" s="4" t="s">
        <v>20</v>
      </c>
      <c r="C41" s="4">
        <f>SUM(C37:C40)</f>
        <v>500</v>
      </c>
      <c r="D41" s="6"/>
      <c r="E41" s="10"/>
      <c r="F41" s="7"/>
      <c r="H41">
        <f>H40</f>
        <v>1.7499999999999998E-2</v>
      </c>
    </row>
    <row r="50" spans="1:1" ht="19.8" x14ac:dyDescent="0.3">
      <c r="A50" s="11" t="s">
        <v>19</v>
      </c>
    </row>
  </sheetData>
  <mergeCells count="2">
    <mergeCell ref="A1:H1"/>
    <mergeCell ref="A2:F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L19" sqref="L19"/>
    </sheetView>
  </sheetViews>
  <sheetFormatPr defaultRowHeight="14.4" x14ac:dyDescent="0.3"/>
  <sheetData>
    <row r="1" spans="1:9" ht="15.6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9" ht="15.6" x14ac:dyDescent="0.3">
      <c r="A2" s="13" t="s">
        <v>1</v>
      </c>
      <c r="B2" s="13"/>
      <c r="C2" s="13"/>
      <c r="D2" s="13"/>
      <c r="E2" s="13"/>
      <c r="F2" s="13"/>
      <c r="G2" s="2"/>
      <c r="H2" s="2"/>
    </row>
    <row r="4" spans="1:9" ht="15.6" x14ac:dyDescent="0.3">
      <c r="A4" s="3" t="s">
        <v>13</v>
      </c>
      <c r="B4" s="4" t="s">
        <v>3</v>
      </c>
      <c r="C4" s="4" t="s">
        <v>5</v>
      </c>
      <c r="D4" s="3" t="s">
        <v>4</v>
      </c>
      <c r="E4" s="10" t="s">
        <v>14</v>
      </c>
      <c r="F4" s="5" t="s">
        <v>6</v>
      </c>
      <c r="G4" s="5" t="s">
        <v>21</v>
      </c>
      <c r="H4" s="12" t="s">
        <v>22</v>
      </c>
      <c r="I4" s="12" t="s">
        <v>23</v>
      </c>
    </row>
    <row r="5" spans="1:9" ht="15.6" x14ac:dyDescent="0.3">
      <c r="A5" s="3"/>
      <c r="B5" s="4"/>
      <c r="C5" s="4"/>
      <c r="D5" s="3"/>
      <c r="E5" s="10"/>
      <c r="F5" s="5">
        <v>0</v>
      </c>
      <c r="G5" s="5"/>
    </row>
    <row r="6" spans="1:9" ht="15.6" x14ac:dyDescent="0.3">
      <c r="A6" s="3">
        <v>70</v>
      </c>
      <c r="B6" s="4" t="s">
        <v>8</v>
      </c>
      <c r="C6" s="4">
        <f>D6*500</f>
        <v>75</v>
      </c>
      <c r="D6" s="6">
        <v>0.15</v>
      </c>
      <c r="E6" s="10">
        <f>C6</f>
        <v>75</v>
      </c>
      <c r="F6" s="7">
        <f>SUM($D$6:D6)</f>
        <v>0.15</v>
      </c>
      <c r="G6" s="5">
        <f>A6*C6</f>
        <v>5250</v>
      </c>
      <c r="H6">
        <f>(A6-$C$18)^2</f>
        <v>380.25</v>
      </c>
      <c r="I6">
        <f>C6*H6</f>
        <v>28518.75</v>
      </c>
    </row>
    <row r="7" spans="1:9" ht="15.6" x14ac:dyDescent="0.3">
      <c r="A7" s="3">
        <v>80</v>
      </c>
      <c r="B7" s="4" t="s">
        <v>9</v>
      </c>
      <c r="C7" s="4">
        <f>D7*500</f>
        <v>100</v>
      </c>
      <c r="D7" s="6">
        <v>0.2</v>
      </c>
      <c r="E7" s="10">
        <f>C7+E6</f>
        <v>175</v>
      </c>
      <c r="F7" s="7">
        <f>SUM($D$6:D7)</f>
        <v>0.35</v>
      </c>
      <c r="G7" s="5">
        <f>A7*C7</f>
        <v>8000</v>
      </c>
      <c r="H7">
        <f t="shared" ref="H7:H10" si="0">(A7-$C$18)^2</f>
        <v>90.25</v>
      </c>
      <c r="I7">
        <f>C7*H7</f>
        <v>9025</v>
      </c>
    </row>
    <row r="8" spans="1:9" ht="15.6" x14ac:dyDescent="0.3">
      <c r="A8" s="3">
        <v>90</v>
      </c>
      <c r="B8" s="4" t="s">
        <v>10</v>
      </c>
      <c r="C8" s="4">
        <f>D8*500</f>
        <v>150</v>
      </c>
      <c r="D8" s="6">
        <v>0.3</v>
      </c>
      <c r="E8" s="10">
        <f t="shared" ref="E8:E10" si="1">C8+E7</f>
        <v>325</v>
      </c>
      <c r="F8" s="7">
        <f>SUM($D$6:D8)</f>
        <v>0.64999999999999991</v>
      </c>
      <c r="G8" s="5">
        <f t="shared" ref="G8:G10" si="2">A8*C8</f>
        <v>13500</v>
      </c>
      <c r="H8">
        <f t="shared" si="0"/>
        <v>0.25</v>
      </c>
      <c r="I8">
        <f t="shared" ref="I8:I10" si="3">C8*H8</f>
        <v>37.5</v>
      </c>
    </row>
    <row r="9" spans="1:9" ht="15.6" x14ac:dyDescent="0.3">
      <c r="A9" s="3">
        <v>100</v>
      </c>
      <c r="B9" s="4" t="s">
        <v>11</v>
      </c>
      <c r="C9" s="4">
        <f>D9*500</f>
        <v>125</v>
      </c>
      <c r="D9" s="6">
        <v>0.25</v>
      </c>
      <c r="E9" s="10">
        <f t="shared" si="1"/>
        <v>450</v>
      </c>
      <c r="F9" s="7">
        <f>SUM($D$6:D9)</f>
        <v>0.89999999999999991</v>
      </c>
      <c r="G9" s="5">
        <f t="shared" si="2"/>
        <v>12500</v>
      </c>
      <c r="H9">
        <f t="shared" si="0"/>
        <v>110.25</v>
      </c>
      <c r="I9">
        <f t="shared" si="3"/>
        <v>13781.25</v>
      </c>
    </row>
    <row r="10" spans="1:9" ht="15.6" x14ac:dyDescent="0.3">
      <c r="A10" s="3">
        <v>110</v>
      </c>
      <c r="B10" s="4" t="s">
        <v>12</v>
      </c>
      <c r="C10" s="4">
        <f>D10*500</f>
        <v>50</v>
      </c>
      <c r="D10" s="6">
        <v>0.1</v>
      </c>
      <c r="E10" s="10">
        <f t="shared" si="1"/>
        <v>500</v>
      </c>
      <c r="F10" s="7">
        <f>SUM($D$6:D10)</f>
        <v>0.99999999999999989</v>
      </c>
      <c r="G10" s="5">
        <f t="shared" si="2"/>
        <v>5500</v>
      </c>
      <c r="H10">
        <f t="shared" si="0"/>
        <v>420.25</v>
      </c>
      <c r="I10">
        <f t="shared" si="3"/>
        <v>21012.5</v>
      </c>
    </row>
    <row r="11" spans="1:9" ht="15.6" x14ac:dyDescent="0.3">
      <c r="A11" s="8"/>
      <c r="B11" s="8"/>
      <c r="C11" s="4">
        <f>SUM(C6:C10)</f>
        <v>500</v>
      </c>
      <c r="D11" s="10"/>
      <c r="E11" s="10"/>
      <c r="F11" s="5"/>
      <c r="G11" s="5">
        <f>SUM(G6:G10)</f>
        <v>44750</v>
      </c>
      <c r="H11" s="9"/>
      <c r="I11">
        <f>SUM(I6:I10)</f>
        <v>72375</v>
      </c>
    </row>
    <row r="13" spans="1:9" ht="19.8" x14ac:dyDescent="0.3">
      <c r="A13" s="11" t="s">
        <v>24</v>
      </c>
    </row>
    <row r="14" spans="1:9" ht="19.8" x14ac:dyDescent="0.3">
      <c r="A14" s="11" t="s">
        <v>25</v>
      </c>
    </row>
    <row r="15" spans="1:9" ht="19.8" x14ac:dyDescent="0.3">
      <c r="A15" s="11" t="s">
        <v>26</v>
      </c>
    </row>
    <row r="17" spans="1:4" ht="19.8" x14ac:dyDescent="0.3">
      <c r="A17" s="11" t="s">
        <v>2</v>
      </c>
    </row>
    <row r="18" spans="1:4" x14ac:dyDescent="0.3">
      <c r="B18" t="s">
        <v>27</v>
      </c>
      <c r="C18">
        <f>G11/C11</f>
        <v>89.5</v>
      </c>
      <c r="D18" t="s">
        <v>28</v>
      </c>
    </row>
    <row r="19" spans="1:4" ht="16.2" x14ac:dyDescent="0.3">
      <c r="B19" t="s">
        <v>29</v>
      </c>
      <c r="C19">
        <f>I11/(C11-1)</f>
        <v>145.04008016032063</v>
      </c>
      <c r="D19" t="s">
        <v>32</v>
      </c>
    </row>
    <row r="20" spans="1:4" x14ac:dyDescent="0.3">
      <c r="B20" t="s">
        <v>30</v>
      </c>
      <c r="C20">
        <f>SQRT(C19)</f>
        <v>12.043258701876358</v>
      </c>
      <c r="D20" t="s">
        <v>28</v>
      </c>
    </row>
    <row r="22" spans="1:4" ht="20.399999999999999" x14ac:dyDescent="0.35">
      <c r="A22" s="1" t="s">
        <v>18</v>
      </c>
      <c r="B22" t="s">
        <v>10</v>
      </c>
      <c r="C22" t="s">
        <v>28</v>
      </c>
    </row>
    <row r="25" spans="1:4" ht="19.8" x14ac:dyDescent="0.3">
      <c r="A25" s="11" t="s">
        <v>31</v>
      </c>
      <c r="B25">
        <v>90</v>
      </c>
      <c r="C25" t="s">
        <v>28</v>
      </c>
    </row>
  </sheetData>
  <mergeCells count="2">
    <mergeCell ref="A1:H1"/>
    <mergeCell ref="A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media e var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rebora</dc:creator>
  <cp:lastModifiedBy>paola rebora</cp:lastModifiedBy>
  <dcterms:created xsi:type="dcterms:W3CDTF">2017-11-10T08:33:39Z</dcterms:created>
  <dcterms:modified xsi:type="dcterms:W3CDTF">2021-10-08T08:07:44Z</dcterms:modified>
</cp:coreProperties>
</file>